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90" windowWidth="15570" windowHeight="954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C17" i="2" l="1"/>
  <c r="C15" i="2"/>
  <c r="B15" i="2"/>
  <c r="C53" i="2" l="1"/>
  <c r="C10" i="2" l="1"/>
  <c r="B44" i="2" l="1"/>
  <c r="B24" i="2" l="1"/>
  <c r="B32" i="2" s="1"/>
  <c r="D26" i="2" l="1"/>
  <c r="D28" i="2"/>
  <c r="C16" i="2" l="1"/>
  <c r="D27" i="2" l="1"/>
  <c r="D37" i="2" l="1"/>
  <c r="B16" i="2" l="1"/>
  <c r="C24" i="2" l="1"/>
  <c r="D24" i="2" s="1"/>
  <c r="D35" i="2" l="1"/>
  <c r="D22" i="2" l="1"/>
  <c r="D20" i="2"/>
  <c r="D19" i="2"/>
  <c r="D18" i="2"/>
  <c r="D17" i="2"/>
  <c r="D14" i="2"/>
  <c r="D12" i="2"/>
  <c r="D8" i="2"/>
  <c r="D13" i="2" l="1"/>
  <c r="D9" i="2"/>
  <c r="D7" i="2"/>
  <c r="B53" i="2" l="1"/>
  <c r="D40" i="2" l="1"/>
  <c r="C44" i="2" l="1"/>
  <c r="D25" i="2" l="1"/>
  <c r="D34" i="2"/>
  <c r="D36" i="2"/>
  <c r="D38" i="2"/>
  <c r="D39" i="2"/>
  <c r="D41" i="2"/>
  <c r="D42" i="2"/>
  <c r="D43" i="2"/>
  <c r="D15" i="2" l="1"/>
  <c r="B10" i="2" l="1"/>
  <c r="D10" i="2" s="1"/>
  <c r="C6" i="2" l="1"/>
  <c r="C5" i="2" l="1"/>
  <c r="C32" i="2" l="1"/>
  <c r="C45" i="2" s="1"/>
  <c r="D16" i="2"/>
  <c r="B6" i="2"/>
  <c r="D6" i="2" s="1"/>
  <c r="B5" i="2" l="1"/>
  <c r="D44" i="2"/>
  <c r="B45" i="2" l="1"/>
  <c r="D5" i="2"/>
</calcChain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<sst xmlns="http://schemas.openxmlformats.org/spreadsheetml/2006/main" count="58" uniqueCount="57">
  <si>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</si>
  <si>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</si>
  <si>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</si>
  <si>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</si>
  <si>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</si>
  <si>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</si>
  <si>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</si>
  <si>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</si>
  <si>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</si>
  <si>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</si>
  <si>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</si>
  <si>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</si>
  <si>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</si>
  <si>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</si>
  <si>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</si>
  <si>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</si>
  <si>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</si>
  <si>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</si>
  <si>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</si>
  <si>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</si>
  <si>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</si>
  <si>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</si>
  <si>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</si>
  <si>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</si>
  <si>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</si>
  <si>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</si>
  <si>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</si>
  <si>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</si>
  <si>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</si>
  <si>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</si>
  <si>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</si>
  <si>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</si>
  <si>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</si>
  <si>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</si>
  <si>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</si>
  <si>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</si>
  <si>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</si>
  <si>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</si>
  <si>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</si>
  <si>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</si>
  <si>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</si>
  <si>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</si>
  <si>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</si>
  <si>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</si>
  <si>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</si>
  <si>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</si>
  <si>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</si>
  <si>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</si>
  <si>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</si>
  <si>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</si>
  <si>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</si>
  <si>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</si>
  <si>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</si>
  <si>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</si>
  <si>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Утвержденный бюджет
 на 2020 год</t>
  </si>
  <si>
    <t>-</t>
  </si>
  <si>
    <t xml:space="preserve">             Информация об исполнении  бюджета МО "Город Майкоп"
 на 1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</si>
</sst>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0" fontId="45" fillId="0" borderId="0" xfId="0" applyFont="1" applyFill="1" applyAlignment="1">
      <alignment horizontal="center" vertical="center"/>
    </xf>
    <xf numFmtId="164" fontId="45" fillId="0" borderId="2" xfId="0" applyNumberFormat="1" applyFont="1" applyFill="1" applyBorder="1"/>
    <xf numFmtId="4" fontId="46" fillId="0" borderId="0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6" fillId="0" borderId="2" xfId="0" applyNumberFormat="1" applyFont="1" applyFill="1" applyBorder="1" applyAlignment="1">
      <alignment wrapText="1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4" fontId="46" fillId="0" borderId="2" xfId="272" applyNumberFormat="1" applyFont="1" applyFill="1" applyBorder="1" applyProtection="1">
      <alignment horizontal="right"/>
    </xf>
    <xf numFmtId="0" fontId="46" fillId="0" borderId="0" xfId="0" applyFont="1" applyFill="1" applyBorder="1"/>
    <xf numFmtId="4" fontId="25" fillId="0" borderId="0" xfId="215" applyNumberFormat="1" applyFill="1" applyBorder="1" applyAlignment="1" applyProtection="1">
      <alignment horizontal="right" shrinkToFit="1"/>
    </xf>
    <xf numFmtId="164" fontId="46" fillId="0" borderId="0" xfId="0" applyNumberFormat="1" applyFont="1" applyFill="1" applyBorder="1" applyAlignment="1">
      <alignment horizontal="right"/>
    </xf>
    <xf numFmtId="4" fontId="46" fillId="0" borderId="0" xfId="0" applyNumberFormat="1" applyFont="1" applyFill="1"/>
    <xf numFmtId="164" fontId="46" fillId="0" borderId="0" xfId="0" applyNumberFormat="1" applyFont="1" applyFill="1" applyBorder="1"/>
    <xf numFmtId="4" fontId="46" fillId="0" borderId="0" xfId="219" applyNumberFormat="1" applyFont="1" applyFill="1" applyBorder="1" applyAlignment="1" applyProtection="1">
      <alignment horizontal="right"/>
    </xf>
    <xf numFmtId="43" fontId="58" fillId="0" borderId="0" xfId="920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3" fontId="46" fillId="0" borderId="0" xfId="920" applyFont="1" applyFill="1"/>
    <xf numFmtId="164" fontId="45" fillId="0" borderId="2" xfId="0" applyNumberFormat="1" applyFont="1" applyFill="1" applyBorder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 wrapText="1"/>
    </xf>
    <xf numFmtId="164" fontId="45" fillId="0" borderId="71" xfId="0" applyNumberFormat="1" applyFont="1" applyFill="1" applyBorder="1"/>
    <xf numFmtId="164" fontId="45" fillId="0" borderId="2" xfId="0" applyNumberFormat="1" applyFont="1" applyFill="1" applyBorder="1" applyAlignment="1">
      <alignment horizontal="right"/>
    </xf>
    <xf numFmtId="164" fontId="45" fillId="0" borderId="71" xfId="0" applyNumberFormat="1" applyFont="1" applyFill="1" applyBorder="1" applyAlignment="1">
      <alignment wrapText="1"/>
    </xf>
    <xf numFmtId="164" fontId="46" fillId="0" borderId="1" xfId="272" applyNumberFormat="1" applyFont="1" applyFill="1" applyProtection="1">
      <alignment horizontal="right"/>
    </xf>
    <xf numFmtId="164" fontId="46" fillId="0" borderId="72" xfId="272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horizontal="right"/>
    </xf>
    <xf numFmtId="164" fontId="46" fillId="0" borderId="74" xfId="0" applyNumberFormat="1" applyFont="1" applyFill="1" applyBorder="1" applyAlignment="1">
      <alignment horizontal="right"/>
    </xf>
    <xf numFmtId="164" fontId="59" fillId="0" borderId="2" xfId="0" applyNumberFormat="1" applyFont="1" applyFill="1" applyBorder="1" applyAlignment="1">
      <alignment wrapText="1"/>
    </xf>
    <xf numFmtId="164" fontId="46" fillId="0" borderId="73" xfId="0" applyNumberFormat="1" applyFont="1" applyFill="1" applyBorder="1" applyAlignment="1">
      <alignment wrapText="1"/>
    </xf>
    <xf numFmtId="164" fontId="46" fillId="0" borderId="3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horizontal="center" vertical="center" wrapText="1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76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>
      <alignment wrapText="1"/>
    </xf>
    <xf numFmtId="168" fontId="58" fillId="0" borderId="2" xfId="216" applyNumberFormat="1" applyFont="1" applyFill="1" applyBorder="1" applyAlignment="1" applyProtection="1">
      <alignment horizontal="right"/>
    </xf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169" fontId="45" fillId="0" borderId="2" xfId="920" applyNumberFormat="1" applyFont="1" applyFill="1" applyBorder="1" applyAlignment="1">
      <alignment horizontal="right"/>
    </xf>
    <xf numFmtId="164" fontId="45" fillId="0" borderId="2" xfId="0" applyNumberFormat="1" applyFont="1" applyFill="1" applyBorder="1" applyAlignment="1">
      <alignment horizontal="center"/>
    </xf>
    <xf numFmtId="164" fontId="60" fillId="0" borderId="2" xfId="0" applyNumberFormat="1" applyFont="1" applyFill="1" applyBorder="1" applyAlignment="1">
      <alignment horizontal="center"/>
    </xf>
    <xf numFmtId="164" fontId="61" fillId="0" borderId="2" xfId="0" applyNumberFormat="1" applyFont="1" applyFill="1" applyBorder="1"/>
    <xf numFmtId="168" fontId="45" fillId="0" borderId="2" xfId="920" applyNumberFormat="1" applyFont="1" applyFill="1" applyBorder="1"/>
    <xf numFmtId="167" fontId="46" fillId="0" borderId="2" xfId="920" applyNumberFormat="1" applyFont="1" applyFill="1" applyBorder="1" applyAlignment="1" applyProtection="1">
      <alignment horizontal="right" shrinkToFit="1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topLeftCell="A13" zoomScale="120" zoomScaleNormal="120" workbookViewId="0">
      <selection activeCell="E22" sqref="E22"/>
    </sheetView>
  </sheetViews>
  <sheetFormatPr defaultColWidth="9.140625" defaultRowHeight="15" x14ac:dyDescent="0.25"/>
  <cols>
    <col min="1" max="1" width="41.85546875" style="1" customWidth="1"/>
    <col min="2" max="3" width="18.28515625" style="1" customWidth="1"/>
    <col min="4" max="4" width="15.140625" style="1" customWidth="1"/>
    <col min="5" max="5" width="19.5703125" style="1" customWidth="1"/>
    <col min="6" max="6" width="20.85546875" style="1" customWidth="1"/>
    <col min="7" max="7" width="22" style="1" customWidth="1"/>
    <col min="8" max="16384" width="9.140625" style="1"/>
  </cols>
  <sheetData>
    <row r="1" spans="1:6" ht="36.75" customHeight="1" x14ac:dyDescent="0.25">
      <c r="A1" s="61" t="s">
        <v>56</v>
      </c>
      <c r="B1" s="61"/>
      <c r="C1" s="61"/>
      <c r="D1" s="61"/>
    </row>
    <row r="2" spans="1:6" ht="15" customHeight="1" x14ac:dyDescent="0.25">
      <c r="A2" s="2"/>
      <c r="B2" s="2"/>
      <c r="C2" s="2"/>
      <c r="D2" s="2" t="s">
        <v>2</v>
      </c>
    </row>
    <row r="3" spans="1:6" s="3" customFormat="1" ht="49.15" customHeight="1" x14ac:dyDescent="0.25">
      <c r="A3" s="22" t="s">
        <v>33</v>
      </c>
      <c r="B3" s="34" t="s">
        <v>54</v>
      </c>
      <c r="C3" s="34" t="s">
        <v>0</v>
      </c>
      <c r="D3" s="34" t="s">
        <v>1</v>
      </c>
    </row>
    <row r="4" spans="1:6" x14ac:dyDescent="0.25">
      <c r="A4" s="59" t="s">
        <v>8</v>
      </c>
      <c r="B4" s="59"/>
      <c r="C4" s="59"/>
      <c r="D4" s="60"/>
    </row>
    <row r="5" spans="1:6" ht="15.6" customHeight="1" x14ac:dyDescent="0.25">
      <c r="A5" s="23" t="s">
        <v>40</v>
      </c>
      <c r="B5" s="4">
        <f>B6+B16</f>
        <v>1487106.1</v>
      </c>
      <c r="C5" s="24">
        <f>C6+C16</f>
        <v>1530449.7999999998</v>
      </c>
      <c r="D5" s="25">
        <f t="shared" ref="D5:D10" si="0">C5/B5*100</f>
        <v>102.91463399955119</v>
      </c>
      <c r="E5" s="5"/>
      <c r="F5" s="5"/>
    </row>
    <row r="6" spans="1:6" x14ac:dyDescent="0.25">
      <c r="A6" s="23" t="s">
        <v>24</v>
      </c>
      <c r="B6" s="6">
        <f>B7+B8+B9+B10+B15</f>
        <v>1385249</v>
      </c>
      <c r="C6" s="26">
        <f>C7+C8+C9+C10+C15</f>
        <v>1397599.5999999999</v>
      </c>
      <c r="D6" s="25">
        <f t="shared" si="0"/>
        <v>100.89157978096355</v>
      </c>
      <c r="E6" s="5"/>
      <c r="F6" s="5"/>
    </row>
    <row r="7" spans="1:6" x14ac:dyDescent="0.25">
      <c r="A7" s="7" t="s">
        <v>3</v>
      </c>
      <c r="B7" s="27">
        <v>807549</v>
      </c>
      <c r="C7" s="28">
        <v>801452.5</v>
      </c>
      <c r="D7" s="29">
        <f t="shared" si="0"/>
        <v>99.245061290398468</v>
      </c>
    </row>
    <row r="8" spans="1:6" ht="30" customHeight="1" x14ac:dyDescent="0.25">
      <c r="A8" s="7" t="s">
        <v>4</v>
      </c>
      <c r="B8" s="27">
        <v>28737</v>
      </c>
      <c r="C8" s="28">
        <v>29161.4</v>
      </c>
      <c r="D8" s="29">
        <f t="shared" si="0"/>
        <v>101.47684170233498</v>
      </c>
    </row>
    <row r="9" spans="1:6" ht="19.899999999999999" customHeight="1" x14ac:dyDescent="0.25">
      <c r="A9" s="7" t="s">
        <v>51</v>
      </c>
      <c r="B9" s="27">
        <v>313008</v>
      </c>
      <c r="C9" s="27">
        <v>330726</v>
      </c>
      <c r="D9" s="30">
        <f t="shared" si="0"/>
        <v>105.66055819659562</v>
      </c>
    </row>
    <row r="10" spans="1:6" ht="19.899999999999999" customHeight="1" x14ac:dyDescent="0.25">
      <c r="A10" s="7" t="s">
        <v>29</v>
      </c>
      <c r="B10" s="27">
        <f>B12+B13+B14</f>
        <v>207026</v>
      </c>
      <c r="C10" s="27">
        <f>C12+C13+C14</f>
        <v>203563.5</v>
      </c>
      <c r="D10" s="29">
        <f t="shared" si="0"/>
        <v>98.327504757856502</v>
      </c>
    </row>
    <row r="11" spans="1:6" ht="17.45" customHeight="1" x14ac:dyDescent="0.25">
      <c r="A11" s="7" t="s">
        <v>30</v>
      </c>
      <c r="B11" s="2"/>
      <c r="C11" s="2"/>
      <c r="D11" s="2"/>
    </row>
    <row r="12" spans="1:6" x14ac:dyDescent="0.25">
      <c r="A12" s="31" t="s">
        <v>37</v>
      </c>
      <c r="B12" s="27">
        <v>56736</v>
      </c>
      <c r="C12" s="27">
        <v>53837</v>
      </c>
      <c r="D12" s="29">
        <f t="shared" ref="D12:D20" si="1">C12/B12*100</f>
        <v>94.890369430344052</v>
      </c>
      <c r="F12" s="8"/>
    </row>
    <row r="13" spans="1:6" x14ac:dyDescent="0.25">
      <c r="A13" s="31" t="s">
        <v>32</v>
      </c>
      <c r="B13" s="27">
        <v>88800</v>
      </c>
      <c r="C13" s="27">
        <v>84553.2</v>
      </c>
      <c r="D13" s="29">
        <f t="shared" si="1"/>
        <v>95.217567567567556</v>
      </c>
      <c r="F13" s="8"/>
    </row>
    <row r="14" spans="1:6" x14ac:dyDescent="0.25">
      <c r="A14" s="31" t="s">
        <v>38</v>
      </c>
      <c r="B14" s="27">
        <v>61490</v>
      </c>
      <c r="C14" s="27">
        <v>65173.3</v>
      </c>
      <c r="D14" s="29">
        <f t="shared" si="1"/>
        <v>105.99007968775412</v>
      </c>
      <c r="F14" s="8"/>
    </row>
    <row r="15" spans="1:6" x14ac:dyDescent="0.25">
      <c r="A15" s="7" t="s">
        <v>52</v>
      </c>
      <c r="B15" s="27">
        <f>6044+22885</f>
        <v>28929</v>
      </c>
      <c r="C15" s="27">
        <f>3684.6+28911.6+100</f>
        <v>32696.199999999997</v>
      </c>
      <c r="D15" s="2">
        <f t="shared" si="1"/>
        <v>113.02222683120743</v>
      </c>
      <c r="F15" s="8"/>
    </row>
    <row r="16" spans="1:6" x14ac:dyDescent="0.25">
      <c r="A16" s="23" t="s">
        <v>25</v>
      </c>
      <c r="B16" s="4">
        <f>SUM(B17:B23)</f>
        <v>101857.1</v>
      </c>
      <c r="C16" s="4">
        <f>SUM(C17:C23)</f>
        <v>132850.20000000001</v>
      </c>
      <c r="D16" s="4">
        <f t="shared" si="1"/>
        <v>130.42802121796123</v>
      </c>
    </row>
    <row r="17" spans="1:8" ht="45" x14ac:dyDescent="0.25">
      <c r="A17" s="7" t="s">
        <v>26</v>
      </c>
      <c r="B17" s="27">
        <v>62730.8</v>
      </c>
      <c r="C17" s="27">
        <f>74793.4</f>
        <v>74793.399999999994</v>
      </c>
      <c r="D17" s="27">
        <f t="shared" si="1"/>
        <v>119.2291505926913</v>
      </c>
    </row>
    <row r="18" spans="1:8" ht="28.5" customHeight="1" x14ac:dyDescent="0.25">
      <c r="A18" s="7" t="s">
        <v>27</v>
      </c>
      <c r="B18" s="27">
        <v>7312</v>
      </c>
      <c r="C18" s="27">
        <v>8927.1</v>
      </c>
      <c r="D18" s="27">
        <f t="shared" si="1"/>
        <v>122.08834792122538</v>
      </c>
      <c r="G18" s="9"/>
    </row>
    <row r="19" spans="1:8" ht="30.75" customHeight="1" x14ac:dyDescent="0.25">
      <c r="A19" s="7" t="s">
        <v>39</v>
      </c>
      <c r="B19" s="27">
        <v>153.5</v>
      </c>
      <c r="C19" s="27">
        <v>12349.6</v>
      </c>
      <c r="D19" s="27">
        <f t="shared" si="1"/>
        <v>8045.3420195439749</v>
      </c>
      <c r="G19" s="9"/>
    </row>
    <row r="20" spans="1:8" ht="29.25" customHeight="1" x14ac:dyDescent="0.25">
      <c r="A20" s="32" t="s">
        <v>5</v>
      </c>
      <c r="B20" s="33">
        <v>30835.3</v>
      </c>
      <c r="C20" s="33">
        <v>24820.3</v>
      </c>
      <c r="D20" s="33">
        <f t="shared" si="1"/>
        <v>80.493136113480318</v>
      </c>
    </row>
    <row r="21" spans="1:8" hidden="1" x14ac:dyDescent="0.25">
      <c r="A21" s="7" t="s">
        <v>46</v>
      </c>
      <c r="B21" s="10"/>
      <c r="C21" s="10"/>
      <c r="D21" s="10"/>
    </row>
    <row r="22" spans="1:8" ht="18.75" customHeight="1" x14ac:dyDescent="0.25">
      <c r="A22" s="7" t="s">
        <v>6</v>
      </c>
      <c r="B22" s="10">
        <v>825.5</v>
      </c>
      <c r="C22" s="10">
        <v>11847.4</v>
      </c>
      <c r="D22" s="10">
        <f>C22/B22*100</f>
        <v>1435.1786795881283</v>
      </c>
    </row>
    <row r="23" spans="1:8" x14ac:dyDescent="0.25">
      <c r="A23" s="7" t="s">
        <v>28</v>
      </c>
      <c r="B23" s="10"/>
      <c r="C23" s="10">
        <v>112.4</v>
      </c>
      <c r="D23" s="10"/>
      <c r="E23" s="11"/>
      <c r="F23" s="11"/>
    </row>
    <row r="24" spans="1:8" x14ac:dyDescent="0.25">
      <c r="A24" s="35" t="s">
        <v>7</v>
      </c>
      <c r="B24" s="36">
        <f>SUM(B25:B31)</f>
        <v>3632414.6</v>
      </c>
      <c r="C24" s="36">
        <f>SUM(C25:C31)</f>
        <v>3567501.5</v>
      </c>
      <c r="D24" s="37">
        <f>C24/B24*100</f>
        <v>98.212949039462615</v>
      </c>
      <c r="E24" s="12"/>
      <c r="F24" s="12"/>
    </row>
    <row r="25" spans="1:8" x14ac:dyDescent="0.25">
      <c r="A25" s="38" t="s">
        <v>41</v>
      </c>
      <c r="B25" s="39">
        <v>7045</v>
      </c>
      <c r="C25" s="39">
        <v>7045</v>
      </c>
      <c r="D25" s="40">
        <f t="shared" ref="D25" si="2">C25/B25*100</f>
        <v>100</v>
      </c>
      <c r="E25" s="8"/>
      <c r="F25" s="13"/>
    </row>
    <row r="26" spans="1:8" x14ac:dyDescent="0.25">
      <c r="A26" s="38" t="s">
        <v>43</v>
      </c>
      <c r="B26" s="39">
        <v>2134779.7000000002</v>
      </c>
      <c r="C26" s="39">
        <v>2095099.8</v>
      </c>
      <c r="D26" s="40">
        <f>C26/B26*100</f>
        <v>98.141264880868022</v>
      </c>
      <c r="E26" s="14"/>
      <c r="F26" s="14"/>
    </row>
    <row r="27" spans="1:8" x14ac:dyDescent="0.25">
      <c r="A27" s="38" t="s">
        <v>42</v>
      </c>
      <c r="B27" s="39">
        <v>1154202</v>
      </c>
      <c r="C27" s="39">
        <v>1130857.6000000001</v>
      </c>
      <c r="D27" s="40">
        <f>C27/B27*100</f>
        <v>97.977442423423284</v>
      </c>
      <c r="F27" s="13"/>
    </row>
    <row r="28" spans="1:8" x14ac:dyDescent="0.25">
      <c r="A28" s="38" t="s">
        <v>44</v>
      </c>
      <c r="B28" s="39">
        <v>336387.9</v>
      </c>
      <c r="C28" s="39">
        <v>335329.7</v>
      </c>
      <c r="D28" s="40">
        <f>C28/B28*100</f>
        <v>99.685422692076614</v>
      </c>
      <c r="F28" s="13"/>
    </row>
    <row r="29" spans="1:8" ht="45" hidden="1" x14ac:dyDescent="0.25">
      <c r="A29" s="41" t="s">
        <v>53</v>
      </c>
      <c r="B29" s="42"/>
      <c r="C29" s="42"/>
      <c r="D29" s="40"/>
      <c r="F29" s="13"/>
    </row>
    <row r="30" spans="1:8" ht="60" x14ac:dyDescent="0.25">
      <c r="A30" s="43" t="s">
        <v>47</v>
      </c>
      <c r="B30" s="39" t="s">
        <v>55</v>
      </c>
      <c r="C30" s="44">
        <v>408.3</v>
      </c>
      <c r="D30" s="40"/>
      <c r="F30" s="13"/>
    </row>
    <row r="31" spans="1:8" ht="48" customHeight="1" x14ac:dyDescent="0.25">
      <c r="A31" s="43" t="s">
        <v>45</v>
      </c>
      <c r="B31" s="39" t="s">
        <v>55</v>
      </c>
      <c r="C31" s="15">
        <v>-1238.9000000000001</v>
      </c>
      <c r="D31" s="55"/>
      <c r="E31" s="11"/>
      <c r="F31" s="15"/>
    </row>
    <row r="32" spans="1:8" x14ac:dyDescent="0.25">
      <c r="A32" s="45" t="s">
        <v>31</v>
      </c>
      <c r="B32" s="46">
        <f>B24+B5</f>
        <v>5119520.7</v>
      </c>
      <c r="C32" s="54">
        <f>C5+C24</f>
        <v>5097951.3</v>
      </c>
      <c r="D32" s="37"/>
      <c r="E32" s="16"/>
      <c r="F32" s="17"/>
      <c r="G32" s="18"/>
      <c r="H32" s="11"/>
    </row>
    <row r="33" spans="1:7" ht="17.45" customHeight="1" x14ac:dyDescent="0.25">
      <c r="A33" s="56" t="s">
        <v>9</v>
      </c>
      <c r="B33" s="57"/>
      <c r="C33" s="57"/>
      <c r="D33" s="58"/>
      <c r="E33" s="11"/>
      <c r="F33" s="11"/>
    </row>
    <row r="34" spans="1:7" x14ac:dyDescent="0.25">
      <c r="A34" s="43" t="s">
        <v>10</v>
      </c>
      <c r="B34" s="47">
        <v>223955.1</v>
      </c>
      <c r="C34" s="47">
        <v>212472.7</v>
      </c>
      <c r="D34" s="48">
        <f t="shared" ref="D34:D44" si="3">C34/B34*100</f>
        <v>94.872900862717586</v>
      </c>
      <c r="E34" s="21"/>
      <c r="F34" s="21"/>
    </row>
    <row r="35" spans="1:7" ht="29.25" customHeight="1" x14ac:dyDescent="0.25">
      <c r="A35" s="43" t="s">
        <v>11</v>
      </c>
      <c r="B35" s="47">
        <v>34607.1</v>
      </c>
      <c r="C35" s="47">
        <v>34240.300000000003</v>
      </c>
      <c r="D35" s="48">
        <f>C35/B35*100</f>
        <v>98.940101886607096</v>
      </c>
      <c r="E35" s="11"/>
    </row>
    <row r="36" spans="1:7" x14ac:dyDescent="0.25">
      <c r="A36" s="43" t="s">
        <v>12</v>
      </c>
      <c r="B36" s="47">
        <v>737657.4</v>
      </c>
      <c r="C36" s="47">
        <v>692462.7</v>
      </c>
      <c r="D36" s="48">
        <f t="shared" si="3"/>
        <v>93.873212686539844</v>
      </c>
      <c r="E36" s="11"/>
    </row>
    <row r="37" spans="1:7" x14ac:dyDescent="0.25">
      <c r="A37" s="43" t="s">
        <v>13</v>
      </c>
      <c r="B37" s="47">
        <v>1315400.3999999999</v>
      </c>
      <c r="C37" s="47">
        <v>1305376.3999999999</v>
      </c>
      <c r="D37" s="48">
        <f t="shared" si="3"/>
        <v>99.237950665059856</v>
      </c>
      <c r="E37" s="11"/>
    </row>
    <row r="38" spans="1:7" x14ac:dyDescent="0.25">
      <c r="A38" s="43" t="s">
        <v>14</v>
      </c>
      <c r="B38" s="47">
        <v>2414830.2000000002</v>
      </c>
      <c r="C38" s="47">
        <v>2410267</v>
      </c>
      <c r="D38" s="48">
        <f t="shared" si="3"/>
        <v>99.811034332765914</v>
      </c>
      <c r="E38" s="11"/>
    </row>
    <row r="39" spans="1:7" x14ac:dyDescent="0.25">
      <c r="A39" s="43" t="s">
        <v>15</v>
      </c>
      <c r="B39" s="47">
        <v>173990.1</v>
      </c>
      <c r="C39" s="47">
        <v>173613.2</v>
      </c>
      <c r="D39" s="48">
        <f t="shared" si="3"/>
        <v>99.783378479580165</v>
      </c>
      <c r="E39" s="11"/>
    </row>
    <row r="40" spans="1:7" x14ac:dyDescent="0.25">
      <c r="A40" s="43" t="s">
        <v>16</v>
      </c>
      <c r="B40" s="47">
        <v>240848.6</v>
      </c>
      <c r="C40" s="47">
        <v>217132</v>
      </c>
      <c r="D40" s="48">
        <f t="shared" si="3"/>
        <v>90.152901034093617</v>
      </c>
      <c r="E40" s="11"/>
    </row>
    <row r="41" spans="1:7" x14ac:dyDescent="0.25">
      <c r="A41" s="43" t="s">
        <v>17</v>
      </c>
      <c r="B41" s="47">
        <v>56008.3</v>
      </c>
      <c r="C41" s="47">
        <v>55552.6</v>
      </c>
      <c r="D41" s="48">
        <f>C41/B41*100</f>
        <v>99.1863705915016</v>
      </c>
      <c r="E41" s="11"/>
    </row>
    <row r="42" spans="1:7" x14ac:dyDescent="0.25">
      <c r="A42" s="49" t="s">
        <v>18</v>
      </c>
      <c r="B42" s="47">
        <v>26763.599999999999</v>
      </c>
      <c r="C42" s="47">
        <v>26763.599999999999</v>
      </c>
      <c r="D42" s="48">
        <f>C42/B42*100</f>
        <v>100</v>
      </c>
      <c r="E42" s="11"/>
    </row>
    <row r="43" spans="1:7" ht="33" customHeight="1" x14ac:dyDescent="0.25">
      <c r="A43" s="43" t="s">
        <v>19</v>
      </c>
      <c r="B43" s="47">
        <v>37801</v>
      </c>
      <c r="C43" s="47">
        <v>32517.8</v>
      </c>
      <c r="D43" s="48">
        <f t="shared" si="3"/>
        <v>86.023650167984982</v>
      </c>
      <c r="E43" s="11"/>
      <c r="F43" s="11"/>
    </row>
    <row r="44" spans="1:7" ht="23.25" customHeight="1" x14ac:dyDescent="0.25">
      <c r="A44" s="6" t="s">
        <v>20</v>
      </c>
      <c r="B44" s="50">
        <f>B43+B42+B41+B40+B39+B38+B37+B36+B35+B34</f>
        <v>5261861.8</v>
      </c>
      <c r="C44" s="50">
        <f>C43+C42+C41+C40+C39+C38+C37+C36+C35+C34</f>
        <v>5160398.3</v>
      </c>
      <c r="D44" s="4">
        <f t="shared" si="3"/>
        <v>98.071718645290147</v>
      </c>
      <c r="E44" s="15"/>
      <c r="F44" s="21"/>
    </row>
    <row r="45" spans="1:7" ht="29.25" x14ac:dyDescent="0.25">
      <c r="A45" s="6" t="s">
        <v>50</v>
      </c>
      <c r="B45" s="50">
        <f>B32-B44</f>
        <v>-142341.09999999963</v>
      </c>
      <c r="C45" s="50">
        <f>C32-C44</f>
        <v>-62447</v>
      </c>
      <c r="D45" s="4"/>
      <c r="E45" s="19"/>
      <c r="F45" s="19"/>
      <c r="G45" s="20"/>
    </row>
    <row r="46" spans="1:7" x14ac:dyDescent="0.25">
      <c r="A46" s="59" t="s">
        <v>34</v>
      </c>
      <c r="B46" s="59"/>
      <c r="C46" s="59"/>
      <c r="D46" s="59"/>
      <c r="E46" s="15"/>
      <c r="F46" s="19"/>
      <c r="G46" s="11"/>
    </row>
    <row r="47" spans="1:7" x14ac:dyDescent="0.25">
      <c r="A47" s="59"/>
      <c r="B47" s="59"/>
      <c r="C47" s="59"/>
      <c r="D47" s="59"/>
      <c r="E47" s="11"/>
      <c r="F47" s="11"/>
    </row>
    <row r="48" spans="1:7" x14ac:dyDescent="0.25">
      <c r="A48" s="52"/>
      <c r="B48" s="51" t="s">
        <v>35</v>
      </c>
      <c r="C48" s="52"/>
      <c r="D48" s="52"/>
      <c r="F48" s="11"/>
    </row>
    <row r="49" spans="1:4" ht="15" customHeight="1" x14ac:dyDescent="0.25">
      <c r="A49" s="6" t="s">
        <v>21</v>
      </c>
      <c r="B49" s="51" t="s">
        <v>49</v>
      </c>
      <c r="C49" s="2"/>
      <c r="D49" s="2"/>
    </row>
    <row r="50" spans="1:4" x14ac:dyDescent="0.25">
      <c r="A50" s="7" t="s">
        <v>22</v>
      </c>
      <c r="B50" s="10">
        <v>350000</v>
      </c>
      <c r="C50" s="2">
        <v>470000</v>
      </c>
      <c r="D50" s="53"/>
    </row>
    <row r="51" spans="1:4" ht="34.5" customHeight="1" x14ac:dyDescent="0.25">
      <c r="A51" s="7" t="s">
        <v>48</v>
      </c>
      <c r="B51" s="10">
        <v>654990</v>
      </c>
      <c r="C51" s="2">
        <v>554990</v>
      </c>
      <c r="D51" s="53"/>
    </row>
    <row r="52" spans="1:4" x14ac:dyDescent="0.25">
      <c r="A52" s="7" t="s">
        <v>36</v>
      </c>
      <c r="B52" s="10">
        <v>0</v>
      </c>
      <c r="C52" s="2">
        <v>0</v>
      </c>
      <c r="D52" s="53"/>
    </row>
    <row r="53" spans="1:4" x14ac:dyDescent="0.25">
      <c r="A53" s="6" t="s">
        <v>23</v>
      </c>
      <c r="B53" s="10">
        <f>SUM(B50:B52)</f>
        <v>1004990</v>
      </c>
      <c r="C53" s="2">
        <f>C50+C51</f>
        <v>1024990</v>
      </c>
      <c r="D53" s="53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GoncharovaS</cp:lastModifiedBy>
  <cp:lastPrinted>2021-01-19T09:59:08Z</cp:lastPrinted>
  <dcterms:created xsi:type="dcterms:W3CDTF">2014-09-16T05:33:49Z</dcterms:created>
  <dcterms:modified xsi:type="dcterms:W3CDTF">2021-01-22T08:14:43Z</dcterms:modified>
</cp:coreProperties>
</file>